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9" sheetId="1" r:id="rId1"/>
  </sheets>
  <externalReferences>
    <externalReference r:id="rId4"/>
  </externalReferences>
  <definedNames>
    <definedName name="_xlfn.BAHTTEXT" hidden="1">#NAME?</definedName>
    <definedName name="_xlnm.Print_Titles" localSheetId="0">'Ф.2.9'!$22:$22</definedName>
    <definedName name="_xlnm.Print_Area" localSheetId="0">'Ф.2.9'!$A$1:$J$105</definedName>
  </definedNames>
  <calcPr fullCalcOnLoad="1"/>
</workbook>
</file>

<file path=xl/sharedStrings.xml><?xml version="1.0" encoding="utf-8"?>
<sst xmlns="http://schemas.openxmlformats.org/spreadsheetml/2006/main" count="123" uniqueCount="115">
  <si>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</si>
  <si>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</si>
  <si>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</si>
  <si>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</si>
  <si>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</si>
  <si>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</si>
  <si>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</si>
  <si>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</si>
  <si>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</si>
  <si>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</si>
  <si>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</si>
  <si>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</si>
  <si>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</si>
  <si>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</si>
  <si>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</si>
  <si>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</si>
  <si>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</si>
  <si>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</si>
  <si>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</si>
  <si>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</si>
  <si>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</si>
  <si>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</si>
  <si>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</si>
  <si>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</si>
  <si>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</si>
  <si>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</si>
  <si>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</si>
  <si>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</si>
  <si>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</si>
  <si>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</si>
  <si>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</si>
  <si>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</si>
  <si>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</si>
  <si>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</si>
  <si>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</si>
  <si>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</si>
  <si>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</si>
  <si>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</si>
  <si>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</si>
  <si>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</si>
  <si>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</si>
  <si>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</si>
  <si>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</si>
  <si>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</si>
  <si>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</si>
  <si>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</si>
  <si>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</si>
  <si>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</si>
  <si>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</si>
  <si>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</si>
  <si>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</si>
  <si>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</si>
  <si>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</si>
  <si>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</si>
  <si>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</si>
  <si>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</si>
  <si>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</si>
  <si>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</si>
  <si>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</si>
  <si>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</si>
  <si>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</si>
  <si>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</si>
  <si>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</si>
  <si>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</si>
  <si>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</si>
  <si>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</si>
  <si>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</si>
  <si>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</si>
  <si>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</si>
  <si>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</si>
  <si>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</si>
  <si>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</si>
  <si>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</si>
  <si>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</si>
  <si>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</si>
  <si>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</si>
  <si>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</si>
  <si>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</si>
  <si>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</si>
  <si>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</si>
  <si>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</si>
  <si>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</si>
  <si>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</si>
  <si>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</si>
  <si>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</si>
  <si>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</si>
  <si>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</si>
  <si>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</si>
  <si>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</si>
  <si>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</si>
  <si>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</si>
  <si>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</si>
  <si>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</si>
  <si>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</si>
  <si>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</si>
  <si>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</si>
  <si>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</si>
  <si>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</si>
  <si>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</si>
  <si>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</si>
  <si>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</si>
  <si>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</si>
  <si>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</si>
  <si>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</si>
  <si>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</si>
  <si>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Звенигородська загальноосвітня школа І-ІІІ ступенів №4 Звенигородської районної ради Черкаської області</t>
  </si>
  <si>
    <t>21371404</t>
  </si>
  <si>
    <t>м. Звенигородка</t>
  </si>
  <si>
    <t>Орган державної влади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</si>
  <si>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</si>
  <si>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</si>
  <si>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</si>
  <si>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О.І.Макарицька</t>
  </si>
  <si>
    <t>за  перше півріччя 2020 року</t>
  </si>
  <si>
    <t>Андрійчук О.І.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</si>
</sst>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-#,##0.00;#,&quot;-&quot;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right" vertical="center" wrapText="1"/>
    </xf>
    <xf numFmtId="166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33" borderId="13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6" fontId="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3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0" borderId="13" xfId="0" applyNumberFormat="1" applyFont="1" applyBorder="1" applyAlignment="1">
      <alignment horizontal="right" vertical="center"/>
    </xf>
    <xf numFmtId="166" fontId="5" fillId="33" borderId="13" xfId="0" applyNumberFormat="1" applyFont="1" applyFill="1" applyBorder="1" applyAlignment="1" applyProtection="1">
      <alignment horizontal="right" vertical="center"/>
      <protection locked="0"/>
    </xf>
    <xf numFmtId="166" fontId="5" fillId="33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66" fontId="8" fillId="33" borderId="13" xfId="0" applyNumberFormat="1" applyFont="1" applyFill="1" applyBorder="1" applyAlignment="1" applyProtection="1">
      <alignment horizontal="right" vertical="center"/>
      <protection locked="0"/>
    </xf>
    <xf numFmtId="166" fontId="8" fillId="33" borderId="13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/>
    </xf>
    <xf numFmtId="2" fontId="8" fillId="33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6">
      <selection activeCell="H59" sqref="H59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3.00390625" style="0" customWidth="1"/>
    <col min="5" max="5" width="12.140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04" t="s">
        <v>0</v>
      </c>
      <c r="H1" s="104"/>
      <c r="I1" s="104"/>
      <c r="J1" s="104"/>
      <c r="K1" s="2"/>
    </row>
    <row r="2" spans="7:11" s="1" customFormat="1" ht="36.75" customHeight="1">
      <c r="G2" s="104"/>
      <c r="H2" s="104"/>
      <c r="I2" s="104"/>
      <c r="J2" s="104"/>
      <c r="K2" s="2"/>
    </row>
    <row r="3" spans="7:11" s="1" customFormat="1" ht="0.75" customHeight="1">
      <c r="G3" s="104"/>
      <c r="H3" s="104"/>
      <c r="I3" s="104"/>
      <c r="J3" s="104"/>
      <c r="K3" s="2"/>
    </row>
    <row r="4" spans="1:14" s="1" customFormat="1" ht="13.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3"/>
      <c r="L4" s="3"/>
      <c r="M4" s="3"/>
      <c r="N4" s="3"/>
    </row>
    <row r="5" spans="1:14" s="1" customFormat="1" ht="13.5">
      <c r="A5" s="10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06"/>
      <c r="C5" s="106"/>
      <c r="D5" s="106"/>
      <c r="E5" s="106"/>
      <c r="F5" s="10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105" t="s">
        <v>113</v>
      </c>
      <c r="B6" s="105"/>
      <c r="C6" s="105"/>
      <c r="D6" s="105"/>
      <c r="E6" s="105"/>
      <c r="F6" s="105"/>
      <c r="G6" s="105"/>
      <c r="H6" s="105"/>
      <c r="I6" s="105"/>
      <c r="J6" s="10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24" customHeight="1">
      <c r="A9" s="8" t="s">
        <v>3</v>
      </c>
      <c r="B9" s="107" t="s">
        <v>105</v>
      </c>
      <c r="C9" s="107"/>
      <c r="D9" s="107"/>
      <c r="E9" s="107"/>
      <c r="F9" s="107"/>
      <c r="G9" s="107"/>
      <c r="H9" s="5" t="s">
        <v>4</v>
      </c>
      <c r="J9" s="9" t="s">
        <v>106</v>
      </c>
      <c r="K9" s="10"/>
      <c r="L9" s="10"/>
    </row>
    <row r="10" spans="1:12" s="5" customFormat="1" ht="11.25" customHeight="1">
      <c r="A10" s="11" t="s">
        <v>5</v>
      </c>
      <c r="B10" s="108" t="s">
        <v>107</v>
      </c>
      <c r="C10" s="108"/>
      <c r="D10" s="108"/>
      <c r="E10" s="108"/>
      <c r="F10" s="108"/>
      <c r="G10" s="108"/>
      <c r="H10" s="5" t="s">
        <v>6</v>
      </c>
      <c r="J10" s="12">
        <v>7121210100</v>
      </c>
      <c r="K10" s="10"/>
      <c r="L10" s="11"/>
    </row>
    <row r="11" spans="1:12" s="5" customFormat="1" ht="11.25" customHeight="1">
      <c r="A11" s="13" t="s">
        <v>7</v>
      </c>
      <c r="B11" s="101" t="s">
        <v>108</v>
      </c>
      <c r="C11" s="101"/>
      <c r="D11" s="101"/>
      <c r="E11" s="101"/>
      <c r="F11" s="101"/>
      <c r="G11" s="101"/>
      <c r="H11" s="5" t="s">
        <v>8</v>
      </c>
      <c r="J11" s="12">
        <v>410</v>
      </c>
      <c r="K11" s="10"/>
      <c r="L11" s="11"/>
    </row>
    <row r="12" spans="1:12" s="5" customFormat="1" ht="12" customHeight="1">
      <c r="A12" s="97" t="s">
        <v>9</v>
      </c>
      <c r="B12" s="97"/>
      <c r="C12" s="97"/>
      <c r="D12" s="14"/>
      <c r="E12" s="15"/>
      <c r="F12" s="15"/>
      <c r="G12" s="15"/>
      <c r="H12" s="15"/>
      <c r="K12" s="16"/>
      <c r="L12" s="10"/>
    </row>
    <row r="13" spans="1:12" s="5" customFormat="1" ht="9.75">
      <c r="A13" s="97" t="s">
        <v>10</v>
      </c>
      <c r="B13" s="97"/>
      <c r="C13" s="97"/>
      <c r="D13" s="17"/>
      <c r="E13" s="102" t="s">
        <v>109</v>
      </c>
      <c r="F13" s="102"/>
      <c r="G13" s="102"/>
      <c r="H13" s="102"/>
      <c r="I13" s="102"/>
      <c r="J13" s="102"/>
      <c r="K13" s="10"/>
      <c r="L13" s="10"/>
    </row>
    <row r="14" spans="1:12" s="5" customFormat="1" ht="9.75">
      <c r="A14" s="97" t="s">
        <v>11</v>
      </c>
      <c r="B14" s="97"/>
      <c r="C14" s="97"/>
      <c r="D14" s="18" t="s">
        <v>28</v>
      </c>
      <c r="E14" s="103" t="s">
        <v>110</v>
      </c>
      <c r="F14" s="103"/>
      <c r="G14" s="103"/>
      <c r="H14" s="103"/>
      <c r="I14" s="103"/>
      <c r="J14" s="103"/>
      <c r="K14" s="10"/>
      <c r="L14" s="10"/>
    </row>
    <row r="15" spans="1:12" s="5" customFormat="1" ht="33.75" customHeight="1">
      <c r="A15" s="97" t="s">
        <v>12</v>
      </c>
      <c r="B15" s="97"/>
      <c r="C15" s="97"/>
      <c r="D15" s="19" t="s">
        <v>13</v>
      </c>
      <c r="E15" s="98" t="s">
        <v>111</v>
      </c>
      <c r="F15" s="98"/>
      <c r="G15" s="98"/>
      <c r="H15" s="98"/>
      <c r="I15" s="98"/>
      <c r="J15" s="98"/>
      <c r="K15" s="10"/>
      <c r="L15" s="10"/>
    </row>
    <row r="16" s="5" customFormat="1" ht="9.75">
      <c r="A16" s="20" t="s">
        <v>14</v>
      </c>
    </row>
    <row r="17" s="5" customFormat="1" ht="9.75">
      <c r="A17" s="20" t="s">
        <v>15</v>
      </c>
    </row>
    <row r="18" spans="1:12" s="5" customFormat="1" ht="3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0" s="5" customFormat="1" ht="11.25" customHeight="1" thickBot="1" thickTop="1">
      <c r="A19" s="100" t="s">
        <v>16</v>
      </c>
      <c r="B19" s="95" t="s">
        <v>17</v>
      </c>
      <c r="C19" s="100" t="s">
        <v>18</v>
      </c>
      <c r="D19" s="95" t="s">
        <v>19</v>
      </c>
      <c r="E19" s="95" t="s">
        <v>20</v>
      </c>
      <c r="F19" s="94" t="s">
        <v>21</v>
      </c>
      <c r="G19" s="94" t="s">
        <v>22</v>
      </c>
      <c r="H19" s="94" t="s">
        <v>23</v>
      </c>
      <c r="I19" s="94" t="s">
        <v>24</v>
      </c>
      <c r="J19" s="95" t="s">
        <v>25</v>
      </c>
    </row>
    <row r="20" spans="1:10" s="5" customFormat="1" ht="11.25" thickBot="1" thickTop="1">
      <c r="A20" s="100"/>
      <c r="B20" s="95"/>
      <c r="C20" s="100"/>
      <c r="D20" s="95"/>
      <c r="E20" s="95"/>
      <c r="F20" s="94"/>
      <c r="G20" s="94"/>
      <c r="H20" s="94"/>
      <c r="I20" s="94"/>
      <c r="J20" s="95"/>
    </row>
    <row r="21" spans="1:10" s="5" customFormat="1" ht="11.25" thickBot="1" thickTop="1">
      <c r="A21" s="100"/>
      <c r="B21" s="95"/>
      <c r="C21" s="100"/>
      <c r="D21" s="95"/>
      <c r="E21" s="95"/>
      <c r="F21" s="94"/>
      <c r="G21" s="94"/>
      <c r="H21" s="94"/>
      <c r="I21" s="94"/>
      <c r="J21" s="95"/>
    </row>
    <row r="22" spans="1:10" s="5" customFormat="1" ht="11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1.25" thickBot="1" thickTop="1">
      <c r="A23" s="23" t="s">
        <v>26</v>
      </c>
      <c r="B23" s="23" t="s">
        <v>27</v>
      </c>
      <c r="C23" s="24" t="s">
        <v>28</v>
      </c>
      <c r="D23" s="25">
        <f>D24+D59+D79+D84+D87</f>
        <v>2022974.66</v>
      </c>
      <c r="E23" s="25">
        <f>G23</f>
        <v>2022974.66</v>
      </c>
      <c r="F23" s="25">
        <f>F24+F59+F79+F84+F87</f>
        <v>0</v>
      </c>
      <c r="G23" s="25">
        <f>G24+G59+G79+G84+G87</f>
        <v>2022974.66</v>
      </c>
      <c r="H23" s="25">
        <f>H24+H59+H79+H84+H87</f>
        <v>2023291.66</v>
      </c>
      <c r="I23" s="25">
        <f>I24+I59+I79+I84+I87</f>
        <v>0</v>
      </c>
      <c r="J23" s="25">
        <f>F23+G23-H23</f>
        <v>-317</v>
      </c>
    </row>
    <row r="24" spans="1:10" s="5" customFormat="1" ht="21" thickBot="1" thickTop="1">
      <c r="A24" s="21" t="s">
        <v>29</v>
      </c>
      <c r="B24" s="23">
        <v>2000</v>
      </c>
      <c r="C24" s="24" t="s">
        <v>30</v>
      </c>
      <c r="D24" s="25">
        <f aca="true" t="shared" si="0" ref="D24:I24">D25+D30+D47+D50+D54+D58</f>
        <v>2022974.66</v>
      </c>
      <c r="E24" s="25">
        <v>0</v>
      </c>
      <c r="F24" s="25">
        <f t="shared" si="0"/>
        <v>0</v>
      </c>
      <c r="G24" s="25">
        <f t="shared" si="0"/>
        <v>2022974.66</v>
      </c>
      <c r="H24" s="25">
        <f t="shared" si="0"/>
        <v>2023291.66</v>
      </c>
      <c r="I24" s="25">
        <f t="shared" si="0"/>
        <v>0</v>
      </c>
      <c r="J24" s="25">
        <f aca="true" t="shared" si="1" ref="J24:J87">F24+G24-H24</f>
        <v>-317</v>
      </c>
    </row>
    <row r="25" spans="1:10" s="5" customFormat="1" ht="11.25" thickBot="1" thickTop="1">
      <c r="A25" s="26" t="s">
        <v>31</v>
      </c>
      <c r="B25" s="23">
        <v>2100</v>
      </c>
      <c r="C25" s="24" t="s">
        <v>32</v>
      </c>
      <c r="D25" s="25">
        <f>D26+D29</f>
        <v>1952548</v>
      </c>
      <c r="E25" s="25">
        <v>0</v>
      </c>
      <c r="F25" s="25">
        <f>F26+F29</f>
        <v>0</v>
      </c>
      <c r="G25" s="25">
        <f>G26+G29</f>
        <v>1952548</v>
      </c>
      <c r="H25" s="25">
        <f>H26+H29</f>
        <v>1952548</v>
      </c>
      <c r="I25" s="25">
        <f>I26+I29</f>
        <v>0</v>
      </c>
      <c r="J25" s="25">
        <f t="shared" si="1"/>
        <v>0</v>
      </c>
    </row>
    <row r="26" spans="1:10" s="5" customFormat="1" ht="11.25" thickBot="1" thickTop="1">
      <c r="A26" s="27" t="s">
        <v>33</v>
      </c>
      <c r="B26" s="28">
        <v>2110</v>
      </c>
      <c r="C26" s="29" t="s">
        <v>34</v>
      </c>
      <c r="D26" s="30">
        <f aca="true" t="shared" si="2" ref="D26:I26">SUM(D27:D28)</f>
        <v>1602475</v>
      </c>
      <c r="E26" s="31">
        <f>H27</f>
        <v>1602475</v>
      </c>
      <c r="F26" s="30">
        <f t="shared" si="2"/>
        <v>0</v>
      </c>
      <c r="G26" s="30">
        <f t="shared" si="2"/>
        <v>1602475</v>
      </c>
      <c r="H26" s="30">
        <f t="shared" si="2"/>
        <v>1602475</v>
      </c>
      <c r="I26" s="30">
        <f t="shared" si="2"/>
        <v>0</v>
      </c>
      <c r="J26" s="32">
        <f t="shared" si="1"/>
        <v>0</v>
      </c>
    </row>
    <row r="27" spans="1:10" s="5" customFormat="1" ht="11.25" thickBot="1" thickTop="1">
      <c r="A27" s="33" t="s">
        <v>35</v>
      </c>
      <c r="B27" s="21">
        <v>2111</v>
      </c>
      <c r="C27" s="34" t="s">
        <v>36</v>
      </c>
      <c r="D27" s="35">
        <f>H27</f>
        <v>1602475</v>
      </c>
      <c r="E27" s="36">
        <v>0</v>
      </c>
      <c r="F27" s="35">
        <v>0</v>
      </c>
      <c r="G27" s="35">
        <f>H27</f>
        <v>1602475</v>
      </c>
      <c r="H27" s="35">
        <v>1602475</v>
      </c>
      <c r="I27" s="35">
        <v>0</v>
      </c>
      <c r="J27" s="37">
        <f t="shared" si="1"/>
        <v>0</v>
      </c>
    </row>
    <row r="28" spans="1:10" s="5" customFormat="1" ht="11.25" thickBot="1" thickTop="1">
      <c r="A28" s="33" t="s">
        <v>37</v>
      </c>
      <c r="B28" s="21">
        <v>2112</v>
      </c>
      <c r="C28" s="34" t="s">
        <v>38</v>
      </c>
      <c r="D28" s="35">
        <v>0</v>
      </c>
      <c r="E28" s="36">
        <v>0</v>
      </c>
      <c r="F28" s="35">
        <v>0</v>
      </c>
      <c r="G28" s="35"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1.25" thickBot="1" thickTop="1">
      <c r="A29" s="38" t="s">
        <v>39</v>
      </c>
      <c r="B29" s="28">
        <v>2120</v>
      </c>
      <c r="C29" s="29" t="s">
        <v>40</v>
      </c>
      <c r="D29" s="31">
        <f>H29</f>
        <v>350073</v>
      </c>
      <c r="E29" s="31">
        <f>H29</f>
        <v>350073</v>
      </c>
      <c r="F29" s="31">
        <v>0</v>
      </c>
      <c r="G29" s="31">
        <f>H29</f>
        <v>350073</v>
      </c>
      <c r="H29" s="31">
        <v>350073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41</v>
      </c>
      <c r="B30" s="23">
        <v>2200</v>
      </c>
      <c r="C30" s="24" t="s">
        <v>42</v>
      </c>
      <c r="D30" s="40">
        <f>SUM(D31:D37)+D44</f>
        <v>70426.66</v>
      </c>
      <c r="E30" s="40">
        <v>0</v>
      </c>
      <c r="F30" s="40">
        <f>SUM(F31:F37)+F44</f>
        <v>0</v>
      </c>
      <c r="G30" s="40">
        <f>SUM(G31:G37)+G44</f>
        <v>70426.66</v>
      </c>
      <c r="H30" s="40">
        <f>SUM(H31:H37)+H44</f>
        <v>70743.66</v>
      </c>
      <c r="I30" s="40">
        <f>SUM(I31:I37)+I44</f>
        <v>0</v>
      </c>
      <c r="J30" s="25">
        <f t="shared" si="1"/>
        <v>-317</v>
      </c>
    </row>
    <row r="31" spans="1:10" s="5" customFormat="1" ht="12" customHeight="1" thickBot="1" thickTop="1">
      <c r="A31" s="27" t="s">
        <v>43</v>
      </c>
      <c r="B31" s="28">
        <v>2210</v>
      </c>
      <c r="C31" s="29" t="s">
        <v>44</v>
      </c>
      <c r="D31" s="31">
        <f>H31</f>
        <v>7574</v>
      </c>
      <c r="E31" s="30">
        <v>0</v>
      </c>
      <c r="F31" s="31">
        <v>0</v>
      </c>
      <c r="G31" s="31">
        <f>H31</f>
        <v>7574</v>
      </c>
      <c r="H31" s="31">
        <v>7574</v>
      </c>
      <c r="I31" s="31">
        <v>0</v>
      </c>
      <c r="J31" s="32">
        <f t="shared" si="1"/>
        <v>0</v>
      </c>
    </row>
    <row r="32" spans="1:10" s="5" customFormat="1" ht="11.25" thickBot="1" thickTop="1">
      <c r="A32" s="27" t="s">
        <v>45</v>
      </c>
      <c r="B32" s="28">
        <v>2220</v>
      </c>
      <c r="C32" s="28">
        <v>100</v>
      </c>
      <c r="D32" s="31">
        <f>H32</f>
        <v>0</v>
      </c>
      <c r="E32" s="31">
        <f>H32</f>
        <v>0</v>
      </c>
      <c r="F32" s="31">
        <v>0</v>
      </c>
      <c r="G32" s="31">
        <f>H32</f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1.25" thickBot="1" thickTop="1">
      <c r="A33" s="27" t="s">
        <v>46</v>
      </c>
      <c r="B33" s="28">
        <v>2230</v>
      </c>
      <c r="C33" s="28">
        <v>110</v>
      </c>
      <c r="D33" s="31">
        <f>H33</f>
        <v>1526</v>
      </c>
      <c r="E33" s="31">
        <f>G33</f>
        <v>1526</v>
      </c>
      <c r="F33" s="31">
        <v>0</v>
      </c>
      <c r="G33" s="31">
        <f>H33</f>
        <v>1526</v>
      </c>
      <c r="H33" s="31">
        <v>1526</v>
      </c>
      <c r="I33" s="31">
        <v>0</v>
      </c>
      <c r="J33" s="32">
        <f t="shared" si="1"/>
        <v>0</v>
      </c>
    </row>
    <row r="34" spans="1:10" s="5" customFormat="1" ht="11.25" thickBot="1" thickTop="1">
      <c r="A34" s="27" t="s">
        <v>47</v>
      </c>
      <c r="B34" s="28">
        <v>2240</v>
      </c>
      <c r="C34" s="28">
        <v>120</v>
      </c>
      <c r="D34" s="31">
        <f>H34</f>
        <v>531.98</v>
      </c>
      <c r="E34" s="30">
        <v>0</v>
      </c>
      <c r="F34" s="31">
        <v>0</v>
      </c>
      <c r="G34" s="31">
        <f>H34</f>
        <v>531.98</v>
      </c>
      <c r="H34" s="31">
        <v>531.98</v>
      </c>
      <c r="I34" s="31">
        <v>0</v>
      </c>
      <c r="J34" s="32">
        <f t="shared" si="1"/>
        <v>0</v>
      </c>
    </row>
    <row r="35" spans="1:10" s="5" customFormat="1" ht="11.25" thickBot="1" thickTop="1">
      <c r="A35" s="27" t="s">
        <v>48</v>
      </c>
      <c r="B35" s="28">
        <v>2250</v>
      </c>
      <c r="C35" s="28">
        <v>130</v>
      </c>
      <c r="D35" s="31">
        <f>H35</f>
        <v>2157.9</v>
      </c>
      <c r="E35" s="30">
        <v>0</v>
      </c>
      <c r="F35" s="31">
        <v>0</v>
      </c>
      <c r="G35" s="31">
        <f>H35</f>
        <v>2157.9</v>
      </c>
      <c r="H35" s="31">
        <v>2157.9</v>
      </c>
      <c r="I35" s="31">
        <v>0</v>
      </c>
      <c r="J35" s="32">
        <f t="shared" si="1"/>
        <v>0</v>
      </c>
    </row>
    <row r="36" spans="1:10" s="5" customFormat="1" ht="11.25" thickBot="1" thickTop="1">
      <c r="A36" s="38" t="s">
        <v>49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1.25" thickBot="1" thickTop="1">
      <c r="A37" s="38" t="s">
        <v>50</v>
      </c>
      <c r="B37" s="28">
        <v>2270</v>
      </c>
      <c r="C37" s="28">
        <v>150</v>
      </c>
      <c r="D37" s="30">
        <f>SUM(D38:D43)</f>
        <v>58636.78</v>
      </c>
      <c r="E37" s="31">
        <f>G37</f>
        <v>58636.78</v>
      </c>
      <c r="F37" s="30">
        <f>SUM(F38:F43)</f>
        <v>0</v>
      </c>
      <c r="G37" s="30">
        <f>SUM(G38:G43)</f>
        <v>58636.78</v>
      </c>
      <c r="H37" s="30">
        <f>SUM(H38:H43)</f>
        <v>58953.78</v>
      </c>
      <c r="I37" s="30">
        <f>SUM(I38:I43)</f>
        <v>0</v>
      </c>
      <c r="J37" s="32">
        <f>F37+G37-H37</f>
        <v>-317</v>
      </c>
    </row>
    <row r="38" spans="1:10" s="5" customFormat="1" ht="11.25" thickBot="1" thickTop="1">
      <c r="A38" s="33" t="s">
        <v>51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1">
        <f>H38</f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1.25" thickBot="1" thickTop="1">
      <c r="A39" s="33" t="s">
        <v>52</v>
      </c>
      <c r="B39" s="21">
        <v>2272</v>
      </c>
      <c r="C39" s="21">
        <v>170</v>
      </c>
      <c r="D39" s="35">
        <f>H39</f>
        <v>1170.28</v>
      </c>
      <c r="E39" s="36">
        <v>0</v>
      </c>
      <c r="F39" s="35">
        <v>0</v>
      </c>
      <c r="G39" s="31">
        <f>H39</f>
        <v>1170.28</v>
      </c>
      <c r="H39" s="35">
        <v>1170.28</v>
      </c>
      <c r="I39" s="35">
        <v>0</v>
      </c>
      <c r="J39" s="37">
        <f t="shared" si="1"/>
        <v>0</v>
      </c>
    </row>
    <row r="40" spans="1:10" s="5" customFormat="1" ht="11.25" thickBot="1" thickTop="1">
      <c r="A40" s="33" t="s">
        <v>53</v>
      </c>
      <c r="B40" s="21">
        <v>2273</v>
      </c>
      <c r="C40" s="21">
        <v>180</v>
      </c>
      <c r="D40" s="35">
        <f>H40</f>
        <v>10440.17</v>
      </c>
      <c r="E40" s="36">
        <v>0</v>
      </c>
      <c r="F40" s="35">
        <v>0</v>
      </c>
      <c r="G40" s="31">
        <f>H40</f>
        <v>10440.17</v>
      </c>
      <c r="H40" s="35">
        <v>10440.17</v>
      </c>
      <c r="I40" s="35">
        <v>0</v>
      </c>
      <c r="J40" s="37">
        <f t="shared" si="1"/>
        <v>0</v>
      </c>
    </row>
    <row r="41" spans="1:10" s="5" customFormat="1" ht="11.25" thickBot="1" thickTop="1">
      <c r="A41" s="33" t="s">
        <v>54</v>
      </c>
      <c r="B41" s="21">
        <v>2274</v>
      </c>
      <c r="C41" s="21">
        <v>190</v>
      </c>
      <c r="D41" s="35">
        <f>H41</f>
        <v>47026.33</v>
      </c>
      <c r="E41" s="36">
        <v>0</v>
      </c>
      <c r="F41" s="35">
        <v>0</v>
      </c>
      <c r="G41" s="31">
        <f>H41</f>
        <v>47026.33</v>
      </c>
      <c r="H41" s="35">
        <v>47026.33</v>
      </c>
      <c r="I41" s="35">
        <v>0</v>
      </c>
      <c r="J41" s="37">
        <f t="shared" si="1"/>
        <v>0</v>
      </c>
    </row>
    <row r="42" spans="1:10" s="5" customFormat="1" ht="11.25" thickBot="1" thickTop="1">
      <c r="A42" s="33" t="s">
        <v>55</v>
      </c>
      <c r="B42" s="21">
        <v>2275</v>
      </c>
      <c r="C42" s="21">
        <v>200</v>
      </c>
      <c r="D42" s="35">
        <v>0</v>
      </c>
      <c r="E42" s="36">
        <v>0</v>
      </c>
      <c r="F42" s="35">
        <v>0</v>
      </c>
      <c r="G42" s="35">
        <v>0</v>
      </c>
      <c r="H42" s="35">
        <v>317</v>
      </c>
      <c r="I42" s="35">
        <v>0</v>
      </c>
      <c r="J42" s="37">
        <f t="shared" si="1"/>
        <v>-317</v>
      </c>
    </row>
    <row r="43" spans="1:10" s="5" customFormat="1" ht="11.25" thickBot="1" thickTop="1">
      <c r="A43" s="33" t="s">
        <v>56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57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>SUM(F45:F46)</f>
        <v>0</v>
      </c>
      <c r="G44" s="30">
        <f>SUM(G45:G46)</f>
        <v>0</v>
      </c>
      <c r="H44" s="30">
        <f>SUM(H45:H46)</f>
        <v>0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58</v>
      </c>
      <c r="B45" s="21">
        <v>2281</v>
      </c>
      <c r="C45" s="21">
        <v>230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59</v>
      </c>
      <c r="B46" s="21">
        <v>2282</v>
      </c>
      <c r="C46" s="21">
        <v>240</v>
      </c>
      <c r="D46" s="35">
        <v>0</v>
      </c>
      <c r="E46" s="35">
        <v>0</v>
      </c>
      <c r="F46" s="35">
        <v>0</v>
      </c>
      <c r="G46" s="31">
        <f>H46</f>
        <v>0</v>
      </c>
      <c r="H46" s="35">
        <v>0</v>
      </c>
      <c r="I46" s="35">
        <v>0</v>
      </c>
      <c r="J46" s="37">
        <f t="shared" si="1"/>
        <v>0</v>
      </c>
    </row>
    <row r="47" spans="1:10" s="5" customFormat="1" ht="11.25" thickBot="1" thickTop="1">
      <c r="A47" s="26" t="s">
        <v>60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v>0</v>
      </c>
      <c r="I47" s="40">
        <f t="shared" si="3"/>
        <v>0</v>
      </c>
      <c r="J47" s="25">
        <f t="shared" si="1"/>
        <v>0</v>
      </c>
    </row>
    <row r="48" spans="1:10" s="5" customFormat="1" ht="11.25" thickBot="1" thickTop="1">
      <c r="A48" s="43" t="s">
        <v>61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1.25" thickBot="1" thickTop="1">
      <c r="A49" s="43" t="s">
        <v>62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63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1.25" thickBot="1" thickTop="1">
      <c r="A51" s="38" t="s">
        <v>64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1.25" thickBot="1" thickTop="1">
      <c r="A52" s="38" t="s">
        <v>65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1.25" thickBot="1" thickTop="1">
      <c r="A53" s="43" t="s">
        <v>66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1.25" thickBot="1" thickTop="1">
      <c r="A54" s="39" t="s">
        <v>67</v>
      </c>
      <c r="B54" s="23">
        <v>2700</v>
      </c>
      <c r="C54" s="23">
        <v>320</v>
      </c>
      <c r="D54" s="47">
        <f aca="true" t="shared" si="5" ref="D54:I54">SUM(D55:D57)</f>
        <v>0</v>
      </c>
      <c r="E54" s="48">
        <v>0</v>
      </c>
      <c r="F54" s="47">
        <f t="shared" si="5"/>
        <v>0</v>
      </c>
      <c r="G54" s="47">
        <f t="shared" si="5"/>
        <v>0</v>
      </c>
      <c r="H54" s="47">
        <f t="shared" si="5"/>
        <v>0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68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1.25" thickBot="1" thickTop="1">
      <c r="A56" s="38" t="s">
        <v>69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1.25" thickBot="1" thickTop="1">
      <c r="A57" s="38" t="s">
        <v>70</v>
      </c>
      <c r="B57" s="28">
        <v>2730</v>
      </c>
      <c r="C57" s="28">
        <v>350</v>
      </c>
      <c r="D57" s="45">
        <v>0</v>
      </c>
      <c r="E57" s="46">
        <v>0</v>
      </c>
      <c r="F57" s="45">
        <v>0</v>
      </c>
      <c r="G57" s="45">
        <v>0</v>
      </c>
      <c r="H57" s="45">
        <v>0</v>
      </c>
      <c r="I57" s="45">
        <v>0</v>
      </c>
      <c r="J57" s="32">
        <f t="shared" si="1"/>
        <v>0</v>
      </c>
    </row>
    <row r="58" spans="1:10" s="5" customFormat="1" ht="11.25" thickBot="1" thickTop="1">
      <c r="A58" s="39" t="s">
        <v>71</v>
      </c>
      <c r="B58" s="23">
        <v>2800</v>
      </c>
      <c r="C58" s="23">
        <v>360</v>
      </c>
      <c r="D58" s="48">
        <f>H58</f>
        <v>0</v>
      </c>
      <c r="E58" s="47">
        <v>0</v>
      </c>
      <c r="F58" s="48">
        <v>0</v>
      </c>
      <c r="G58" s="48">
        <f>H58</f>
        <v>0</v>
      </c>
      <c r="H58" s="48">
        <v>0</v>
      </c>
      <c r="I58" s="48">
        <v>0</v>
      </c>
      <c r="J58" s="25">
        <f t="shared" si="1"/>
        <v>0</v>
      </c>
    </row>
    <row r="59" spans="1:10" s="5" customFormat="1" ht="11.25" thickBot="1" thickTop="1">
      <c r="A59" s="23" t="s">
        <v>72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1.25" thickBot="1" thickTop="1">
      <c r="A60" s="26" t="s">
        <v>73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1.25" thickBot="1" thickTop="1">
      <c r="A61" s="38" t="s">
        <v>74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1.25" thickBot="1" thickTop="1">
      <c r="A62" s="43" t="s">
        <v>75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1.25" thickBot="1" thickTop="1">
      <c r="A63" s="33" t="s">
        <v>76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1.25" thickBot="1" thickTop="1">
      <c r="A64" s="33" t="s">
        <v>77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" thickBot="1" thickTop="1">
      <c r="A65" s="27" t="s">
        <v>78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1.25" thickBot="1" thickTop="1">
      <c r="A66" s="33" t="s">
        <v>79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1.25" thickBot="1" thickTop="1">
      <c r="A67" s="33" t="s">
        <v>80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" thickBot="1" thickTop="1">
      <c r="A68" s="27" t="s">
        <v>81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2.75" thickBot="1" thickTop="1">
      <c r="A69" s="53" t="s">
        <v>82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2.75" thickBot="1" thickTop="1">
      <c r="A70" s="53" t="s">
        <v>83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2.75" thickBot="1" thickTop="1">
      <c r="A71" s="53" t="s">
        <v>84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" thickBot="1" thickTop="1">
      <c r="A72" s="27" t="s">
        <v>85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" thickBot="1" thickTop="1">
      <c r="A73" s="27" t="s">
        <v>86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1.25" thickBot="1" thickTop="1">
      <c r="A74" s="26" t="s">
        <v>87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" thickBot="1" thickTop="1">
      <c r="A75" s="38" t="s">
        <v>88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" thickBot="1" thickTop="1">
      <c r="A76" s="38" t="s">
        <v>89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" thickBot="1" thickTop="1">
      <c r="A77" s="27" t="s">
        <v>90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" thickBot="1" thickTop="1">
      <c r="A78" s="38" t="s">
        <v>91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" thickBot="1" thickTop="1">
      <c r="A79" s="23" t="s">
        <v>92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" thickBot="1" thickTop="1">
      <c r="A80" s="27" t="s">
        <v>93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1.25" thickBot="1" thickTop="1">
      <c r="A81" s="33" t="s">
        <v>94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95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96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1.25" thickBot="1" thickTop="1">
      <c r="A84" s="23" t="s">
        <v>97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" thickBot="1" thickTop="1">
      <c r="A85" s="27" t="s">
        <v>98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1.25" thickBot="1" thickTop="1">
      <c r="A86" s="33" t="s">
        <v>99</v>
      </c>
      <c r="B86" s="21">
        <v>5000</v>
      </c>
      <c r="C86" s="21">
        <v>640</v>
      </c>
      <c r="D86" s="50" t="s">
        <v>100</v>
      </c>
      <c r="E86" s="50">
        <f>E23-E26-E29-E32-E33-E37-E46</f>
        <v>10263.879999999917</v>
      </c>
      <c r="F86" s="57" t="s">
        <v>100</v>
      </c>
      <c r="G86" s="57" t="s">
        <v>100</v>
      </c>
      <c r="H86" s="57" t="s">
        <v>100</v>
      </c>
      <c r="I86" s="57" t="s">
        <v>100</v>
      </c>
      <c r="J86" s="37" t="s">
        <v>100</v>
      </c>
    </row>
    <row r="87" spans="1:10" s="5" customFormat="1" ht="11.25" thickBot="1" thickTop="1">
      <c r="A87" s="33" t="s">
        <v>101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1.25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0.5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0.5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1.25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0.5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0.5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0.5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1.25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1.25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0.5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67"/>
    </row>
    <row r="100" spans="1:5" ht="14.25" customHeight="1" thickTop="1">
      <c r="A100" s="5" t="s">
        <v>102</v>
      </c>
      <c r="D100" s="86"/>
      <c r="E100" s="86"/>
    </row>
    <row r="101" spans="1:9" s="1" customFormat="1" ht="12.75" customHeight="1">
      <c r="A101" s="87" t="str">
        <f>'[1]ЗАПОЛНИТЬ'!F30</f>
        <v>Керівник </v>
      </c>
      <c r="C101" s="87"/>
      <c r="D101" s="96"/>
      <c r="E101" s="96"/>
      <c r="F101" s="87"/>
      <c r="G101" s="91" t="s">
        <v>114</v>
      </c>
      <c r="H101" s="91"/>
      <c r="I101" s="91"/>
    </row>
    <row r="102" spans="2:8" s="1" customFormat="1" ht="12.75" customHeight="1">
      <c r="B102" s="87"/>
      <c r="C102" s="87"/>
      <c r="D102" s="92" t="s">
        <v>103</v>
      </c>
      <c r="E102" s="92"/>
      <c r="F102" s="87"/>
      <c r="G102" s="93" t="s">
        <v>104</v>
      </c>
      <c r="H102" s="93"/>
    </row>
    <row r="103" spans="1:9" s="1" customFormat="1" ht="12" customHeight="1">
      <c r="A103" s="87" t="str">
        <f>'[1]ЗАПОЛНИТЬ'!F31</f>
        <v>Головний бухгалтер</v>
      </c>
      <c r="C103" s="87"/>
      <c r="D103" s="90"/>
      <c r="E103" s="90"/>
      <c r="F103" s="87"/>
      <c r="G103" s="91" t="s">
        <v>112</v>
      </c>
      <c r="H103" s="91"/>
      <c r="I103" s="91"/>
    </row>
    <row r="104" spans="1:9" s="1" customFormat="1" ht="12" customHeight="1">
      <c r="A104" s="88"/>
      <c r="C104" s="87"/>
      <c r="D104" s="92" t="s">
        <v>103</v>
      </c>
      <c r="E104" s="92"/>
      <c r="G104" s="93" t="s">
        <v>104</v>
      </c>
      <c r="H104" s="93"/>
      <c r="I104" s="88"/>
    </row>
    <row r="105" s="1" customFormat="1" ht="13.5">
      <c r="A105" s="5"/>
    </row>
    <row r="107" ht="14.25">
      <c r="A107" s="89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2017-12-04T10:10:24Z</dcterms:created>
  <dcterms:modified xsi:type="dcterms:W3CDTF">2020-07-14T14:02:20Z</dcterms:modified>
  <cp:category/>
  <cp:version/>
  <cp:contentType/>
  <cp:contentStatus/>
</cp:coreProperties>
</file>